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wnofmorrisville-my.sharepoint.com/personal/jbullock_morrisvillenc_gov/Documents/Desktop/Fee Sheet/"/>
    </mc:Choice>
  </mc:AlternateContent>
  <xr:revisionPtr revIDLastSave="294" documentId="8_{8CC53506-BF4D-485A-B71E-73A05E2C869E}" xr6:coauthVersionLast="47" xr6:coauthVersionMax="47" xr10:uidLastSave="{FBDCA4BA-2B1C-44E4-BB8A-770E77A97083}"/>
  <bookViews>
    <workbookView xWindow="-120" yWindow="-120" windowWidth="29040" windowHeight="15840" xr2:uid="{00000000-000D-0000-FFFF-FFFF00000000}"/>
  </bookViews>
  <sheets>
    <sheet name="Fee Schedule" sheetId="1" r:id="rId1"/>
  </sheets>
  <definedNames>
    <definedName name="_ftn1" localSheetId="0">'Fee Schedule'!#REF!</definedName>
    <definedName name="_ftn2" localSheetId="0">'Fee Schedule'!#REF!</definedName>
    <definedName name="_ftn3" localSheetId="0">'Fee Schedule'!#REF!</definedName>
    <definedName name="_ftnref1" localSheetId="0">'Fee Schedule'!$B$16</definedName>
    <definedName name="_ftnref2" localSheetId="0">'Fee Schedule'!#REF!</definedName>
    <definedName name="_ftnref3" localSheetId="0">'Fee Schedule'!#REF!</definedName>
    <definedName name="_Ref385346576" localSheetId="0">'Fee Schedule'!#REF!</definedName>
    <definedName name="_Toc423471773" localSheetId="0">'Fee Schedule'!#REF!</definedName>
    <definedName name="_Toc423471774" localSheetId="0">#REF!</definedName>
    <definedName name="_xlnm.Print_Area" localSheetId="0">'Fee Schedule'!$A$1:$J$61</definedName>
    <definedName name="_xlnm.Print_Titles" localSheetId="0">'Fee Schedule'!$1:$2</definedName>
    <definedName name="Z_4F6373BA_92F4_49C3_9B63_52E2B2C75DC1_.wvu.PrintArea" localSheetId="0" hidden="1">'Fee Schedule'!$A$1:$J$60</definedName>
    <definedName name="Z_4F6373BA_92F4_49C3_9B63_52E2B2C75DC1_.wvu.PrintTitles" localSheetId="0" hidden="1">'Fee Schedule'!$2:$2</definedName>
  </definedNames>
  <calcPr calcId="191029"/>
  <customWorkbookViews>
    <customWorkbookView name="Webpage" guid="{4F6373BA-92F4-49C3-9B63-52E2B2C75DC1}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7" i="1" l="1"/>
  <c r="J53" i="1"/>
  <c r="J56" i="1"/>
  <c r="J50" i="1"/>
  <c r="J36" i="1"/>
  <c r="J26" i="1"/>
  <c r="J11" i="1"/>
  <c r="J10" i="1"/>
  <c r="J9" i="1"/>
  <c r="J55" i="1" l="1"/>
  <c r="J18" i="1" l="1"/>
  <c r="J17" i="1"/>
  <c r="J6" i="1"/>
  <c r="J5" i="1"/>
  <c r="J13" i="1"/>
  <c r="J14" i="1"/>
  <c r="J48" i="1"/>
  <c r="J52" i="1"/>
  <c r="J45" i="1"/>
  <c r="J46" i="1"/>
  <c r="J44" i="1"/>
  <c r="J42" i="1"/>
  <c r="J41" i="1"/>
  <c r="J39" i="1"/>
  <c r="J38" i="1"/>
  <c r="J33" i="1"/>
  <c r="J32" i="1"/>
  <c r="J31" i="1"/>
  <c r="J30" i="1"/>
  <c r="J29" i="1"/>
  <c r="J28" i="1"/>
  <c r="J27" i="1"/>
  <c r="J25" i="1"/>
  <c r="J24" i="1"/>
  <c r="J23" i="1"/>
  <c r="J22" i="1"/>
  <c r="J21" i="1"/>
  <c r="J20" i="1"/>
  <c r="J19" i="1"/>
  <c r="J34" i="1"/>
  <c r="J16" i="1"/>
  <c r="J7" i="1"/>
  <c r="J4" i="1"/>
  <c r="J54" i="1"/>
  <c r="J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Instructions</author>
  </authors>
  <commentList>
    <comment ref="A4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acres using two decimals places.  e.g., 12.03</t>
        </r>
      </text>
    </comment>
    <comment ref="A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7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7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reviews.</t>
        </r>
      </text>
    </comment>
    <comment ref="A13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4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16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6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decimals places.  e.g., 12.03</t>
        </r>
      </text>
    </comment>
    <comment ref="A17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7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inspections.</t>
        </r>
      </text>
    </comment>
    <comment ref="A18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8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inspections.</t>
        </r>
      </text>
    </comment>
    <comment ref="A19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19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driveway openings.</t>
        </r>
      </text>
    </comment>
    <comment ref="A20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20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decimals places.  e.g., 12.03</t>
        </r>
      </text>
    </comment>
    <comment ref="A21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21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A2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2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A23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23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A24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24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lots.</t>
        </r>
      </text>
    </comment>
    <comment ref="A25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2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buildings.</t>
        </r>
      </text>
    </comment>
    <comment ref="A2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26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buildings.</t>
        </r>
      </text>
    </comment>
    <comment ref="A27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27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 places.  e.g., 12.03</t>
        </r>
      </text>
    </comment>
    <comment ref="A28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28" authorId="0" shapeId="0" xr:uid="{108A2B55-4F8B-460F-B331-4B50A20D31DB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 places.  e.g., 12.03</t>
        </r>
      </text>
    </comment>
    <comment ref="A29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29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decimals places.  e.g., 12.03</t>
        </r>
      </text>
    </comment>
    <comment ref="A30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30" authorId="0" shapeId="0" xr:uid="{AA829283-1747-49F7-BEDF-12329B879F73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 places.  e.g., 12.03</t>
        </r>
      </text>
    </comment>
    <comment ref="A31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31" authorId="0" shapeId="0" xr:uid="{017B39E0-8B71-4C06-8B7D-7FBFE5491044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 places.  e.g., 12.03</t>
        </r>
      </text>
    </comment>
    <comment ref="A32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32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facilities.</t>
        </r>
      </text>
    </comment>
    <comment ref="A33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33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inspections.</t>
        </r>
      </text>
    </comment>
    <comment ref="A34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34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streets.</t>
        </r>
      </text>
    </comment>
    <comment ref="A35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35" authorId="0" shapeId="0" xr:uid="{785E1EF2-7EE2-417E-B07E-97EBB0E3D8E1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linear feet using two decimal places.  e.g., 12.03</t>
        </r>
      </text>
    </comment>
    <comment ref="A36" authorId="0" shapeId="0" xr:uid="{B10F67E3-97D9-4AA1-BB7C-8D94882986E5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36" authorId="0" shapeId="0" xr:uid="{2CC88DBC-67FF-4B7E-B2ED-A3C0D91019EE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streets.</t>
        </r>
      </text>
    </comment>
    <comment ref="A38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39" authorId="0" shapeId="0" xr:uid="{00000000-0006-0000-0000-000065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41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41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walls. </t>
        </r>
      </text>
    </comment>
    <comment ref="A42" authorId="0" shapeId="0" xr:uid="{00000000-0006-0000-0000-00006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42" authorId="0" shapeId="0" xr:uid="{00000000-0006-0000-0000-00006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walls. </t>
        </r>
      </text>
    </comment>
    <comment ref="A44" authorId="0" shapeId="0" xr:uid="{00000000-0006-0000-0000-00006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44" authorId="0" shapeId="0" xr:uid="{00000000-0006-0000-0000-00006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determinations.</t>
        </r>
      </text>
    </comment>
    <comment ref="A45" authorId="0" shapeId="0" xr:uid="{00000000-0006-0000-0000-00006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46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46" authorId="0" shapeId="0" xr:uid="{00000000-0006-0000-0000-00006F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streams.</t>
        </r>
      </text>
    </comment>
    <comment ref="A48" authorId="0" shapeId="0" xr:uid="{00000000-0006-0000-0000-0000A7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50" authorId="0" shapeId="0" xr:uid="{30EE2EFA-4A1A-432A-9A88-F43C0875CCB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0" authorId="0" shapeId="0" xr:uid="{9517D6C6-8BFF-407F-B3BC-3A0C6DCD9CF4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walls. </t>
        </r>
      </text>
    </comment>
    <comment ref="A52" authorId="0" shapeId="0" xr:uid="{00000000-0006-0000-0000-0000A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2" authorId="0" shapeId="0" xr:uid="{00000000-0006-0000-0000-0000A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disturbed acres using two decimal places.  e.g., 12.03</t>
        </r>
      </text>
    </comment>
    <comment ref="A53" authorId="0" shapeId="0" xr:uid="{00000000-0006-0000-0000-0000AA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54" authorId="0" shapeId="0" xr:uid="{00000000-0006-0000-0000-0000AB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4" authorId="0" shapeId="0" xr:uid="{00000000-0006-0000-0000-0000AC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SCMs.</t>
        </r>
      </text>
    </comment>
    <comment ref="A55" authorId="0" shapeId="0" xr:uid="{00000000-0006-0000-0000-0000AD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A56" authorId="0" shapeId="0" xr:uid="{A0A08C0D-20F7-4B34-8AEA-347E646DD0CA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H56" authorId="0" shapeId="0" xr:uid="{127E67E9-A042-4449-B863-EC4EC9118001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number of SCMs.</t>
        </r>
      </text>
    </comment>
    <comment ref="A57" authorId="0" shapeId="0" xr:uid="{CD5E849B-7D75-4EC3-A68E-537999AF1A43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J57" authorId="0" shapeId="0" xr:uid="{6EF77146-81FE-4E39-B36D-45B27983B3E5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cost of the peer review.</t>
        </r>
      </text>
    </comment>
    <comment ref="A58" authorId="0" shapeId="0" xr:uid="{00000000-0006-0000-0000-0000C8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a "x".</t>
        </r>
      </text>
    </comment>
    <comment ref="J58" authorId="0" shapeId="0" xr:uid="{00000000-0006-0000-0000-0000C9000000}">
      <text>
        <r>
          <rPr>
            <b/>
            <sz val="9"/>
            <color indexed="81"/>
            <rFont val="Tahoma"/>
            <family val="2"/>
          </rPr>
          <t>Instructions:</t>
        </r>
        <r>
          <rPr>
            <sz val="9"/>
            <color indexed="81"/>
            <rFont val="Tahoma"/>
            <family val="2"/>
          </rPr>
          <t xml:space="preserve">
Add the cost of the peer review.</t>
        </r>
      </text>
    </comment>
  </commentList>
</comments>
</file>

<file path=xl/sharedStrings.xml><?xml version="1.0" encoding="utf-8"?>
<sst xmlns="http://schemas.openxmlformats.org/spreadsheetml/2006/main" count="129" uniqueCount="96">
  <si>
    <t>Description</t>
  </si>
  <si>
    <t>Fee</t>
  </si>
  <si>
    <t>Total</t>
  </si>
  <si>
    <t>Consultant Peer Review Fee</t>
  </si>
  <si>
    <t>Actual Cost of Review</t>
  </si>
  <si>
    <t>Construction Plan Approval</t>
  </si>
  <si>
    <t>4th review and each review thereafter</t>
  </si>
  <si>
    <t>Retaining Walls</t>
  </si>
  <si>
    <t>Floodplain Development Permit</t>
  </si>
  <si>
    <t>Elevation Certificate</t>
  </si>
  <si>
    <t>Map Revision (CLOMR/LOMR)</t>
  </si>
  <si>
    <t>Infrastructure Fees</t>
  </si>
  <si>
    <t>Driveway Curb Cut includes Excavation, Forming, and Concrete Placement)</t>
  </si>
  <si>
    <t>Re-Inspection of Driveway Curb Cut</t>
  </si>
  <si>
    <t>Sidewalk Improvements Outside of Public Right-of- Way</t>
  </si>
  <si>
    <t>Roadway/Fire Lane Improvements Outside of Public Right-of-Way</t>
  </si>
  <si>
    <t>Storm Drainage Improvements Outside of Public Right-of-Way</t>
  </si>
  <si>
    <t>Drainage Swale/Ditch Improvements Outside of Public Right-of-Way</t>
  </si>
  <si>
    <t>Stormwater Facility(ies) Re-inspection</t>
  </si>
  <si>
    <t>Street Acceptance Walk Through (Punch-list) Re-inspection</t>
  </si>
  <si>
    <t>Roadway Improvements Re-inspection</t>
  </si>
  <si>
    <t>Record Drawings</t>
  </si>
  <si>
    <t>Stream Buffer Determination</t>
  </si>
  <si>
    <t>Stockpiling Permit</t>
  </si>
  <si>
    <t>Stormwater Management</t>
  </si>
  <si>
    <t>Unit</t>
  </si>
  <si>
    <t>Number</t>
  </si>
  <si>
    <t xml:space="preserve">TOTAL </t>
  </si>
  <si>
    <t>X</t>
  </si>
  <si>
    <t>+ $30/Acre</t>
  </si>
  <si>
    <t>acres</t>
  </si>
  <si>
    <t>Minor Modification (includes first 3 reviews)</t>
  </si>
  <si>
    <t>per linear foot</t>
  </si>
  <si>
    <t>linear feet</t>
  </si>
  <si>
    <t>per driveway opening</t>
  </si>
  <si>
    <t>Encroachment in Public Right-of-Way includes Excavation, Backfill and Work Relating to the Installation, Repair, Replacement, and Removal of Utilities, Structures or Other Encumbrances within Town Right-of-Way</t>
  </si>
  <si>
    <t>lots</t>
  </si>
  <si>
    <t>per lot</t>
  </si>
  <si>
    <t>Detached Single-Family Dwelling Unit                                     (includes one inspection and one re-inspection)</t>
  </si>
  <si>
    <t xml:space="preserve">Re-Inspection of Detached Single-Family Dwelling                                                             (includes 2 additional re-inspections)  </t>
  </si>
  <si>
    <t>Re-Inspection of Attached Town Home Dwelling Units                                                 (includes 2 additional re-inspections)</t>
  </si>
  <si>
    <t>per building</t>
  </si>
  <si>
    <t>Apartments, Commercial, Office, Institutional and Industrial Lots (includes one inspection and one re-Inspection)</t>
  </si>
  <si>
    <t>buildings</t>
  </si>
  <si>
    <t>Greenway (public and private)</t>
  </si>
  <si>
    <t>Stormwater Facility(ies) Inspection                                           (includes 1 inspection and 1 re-inspection)</t>
  </si>
  <si>
    <t>per facility</t>
  </si>
  <si>
    <t>inspections</t>
  </si>
  <si>
    <t>per inspection</t>
  </si>
  <si>
    <t>streets</t>
  </si>
  <si>
    <t xml:space="preserve">Re-Submittal Record Drawing: 3rd Review and each review thereafter </t>
  </si>
  <si>
    <t>Retaining Walls (includes 1 review)</t>
  </si>
  <si>
    <t>2nd review and each thereafter</t>
  </si>
  <si>
    <t>per determination</t>
  </si>
  <si>
    <t>per stream</t>
  </si>
  <si>
    <t xml:space="preserve">walls </t>
  </si>
  <si>
    <t>Riparian Buffer</t>
  </si>
  <si>
    <t>+ $55/disturbed acre</t>
  </si>
  <si>
    <t>disturbed acres</t>
  </si>
  <si>
    <t>No Practical Alternatives Determination                       (includes 2 reviews)</t>
  </si>
  <si>
    <t>Notes:</t>
  </si>
  <si>
    <t>Roadway Improvements within or adjacent to Public Right-of-Way including Storm Drainage, Grading, Curb and Gutter, Sidewalks, Paving, and Street Acceptance [1]</t>
  </si>
  <si>
    <t>streams</t>
  </si>
  <si>
    <t>determinations</t>
  </si>
  <si>
    <t>Stormwater As-builts (includes 2 reviews)</t>
  </si>
  <si>
    <t>Stormwater As Builts (3rd Review and each thereafter)</t>
  </si>
  <si>
    <t>Re-Inspection of Apartments, Commercial, Office, Institutional, and Industrial Lots                                                                                                                                                      (includes one inspection and one re-Inspection)</t>
  </si>
  <si>
    <t>Re-Submittal Stormwater Plan Review                                                                                                                                                    (4th review and each thereafter)</t>
  </si>
  <si>
    <t xml:space="preserve">Stormwater Plan Review                                                                                                                                              (includes 3 reviews) [5]                                           </t>
  </si>
  <si>
    <t>Attached Single-Family (townhome) Dwelling Units                                                                   (includes one inspection and one re-inspection)</t>
  </si>
  <si>
    <t>facilities</t>
  </si>
  <si>
    <r>
      <t>3</t>
    </r>
    <r>
      <rPr>
        <vertAlign val="superscript"/>
        <sz val="9"/>
        <color indexed="8"/>
        <rFont val="Tw Cen MT"/>
        <family val="2"/>
      </rPr>
      <t>rd</t>
    </r>
    <r>
      <rPr>
        <sz val="9"/>
        <color indexed="8"/>
        <rFont val="Tw Cen MT"/>
        <family val="2"/>
      </rPr>
      <t xml:space="preserve"> review and each review thereafter</t>
    </r>
  </si>
  <si>
    <t xml:space="preserve">per request </t>
  </si>
  <si>
    <t>Bulletin Drawing (includes 2 reviews)</t>
  </si>
  <si>
    <t>per street</t>
  </si>
  <si>
    <t>per wall</t>
  </si>
  <si>
    <t>per SCM</t>
  </si>
  <si>
    <t>SCMs</t>
  </si>
  <si>
    <t>driveways</t>
  </si>
  <si>
    <t>Encroachment Agreement</t>
  </si>
  <si>
    <t>Irrigation</t>
  </si>
  <si>
    <t>Storwmater</t>
  </si>
  <si>
    <t>Utility</t>
  </si>
  <si>
    <t>Engineering Fee Schedule (July 1, 2025 to June 30, 2026)</t>
  </si>
  <si>
    <t xml:space="preserve">Construction Plan Approval                                                                                                                 (includes 3 reviews)            </t>
  </si>
  <si>
    <t xml:space="preserve">Record Drawing Review (includes 2 reviews)                         </t>
  </si>
  <si>
    <t>Re-Inspection Fee for Infrastructure (per inspection)</t>
  </si>
  <si>
    <t>per reinspection</t>
  </si>
  <si>
    <t>Rain Barrel</t>
  </si>
  <si>
    <t>Per Barrel</t>
  </si>
  <si>
    <t>Barrel</t>
  </si>
  <si>
    <t>SCM Annual Re-Inspection Fee</t>
  </si>
  <si>
    <t>Per Re-Inspection</t>
  </si>
  <si>
    <t>per resubmittal</t>
  </si>
  <si>
    <t>Stormwater Variance Review Fee</t>
  </si>
  <si>
    <t>Per Submitttal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</si>
</sst>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w Cen MT"/>
      <family val="2"/>
    </font>
    <font>
      <vertAlign val="superscript"/>
      <sz val="9"/>
      <color indexed="8"/>
      <name val="Tw Cen MT"/>
      <family val="2"/>
    </font>
    <font>
      <sz val="9"/>
      <name val="Tw Cen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sz val="9"/>
      <color theme="1"/>
      <name val="Tw Cen MT"/>
      <family val="2"/>
    </font>
    <font>
      <sz val="8"/>
      <color theme="1"/>
      <name val="Tw Cen MT"/>
      <family val="2"/>
    </font>
    <font>
      <b/>
      <sz val="9"/>
      <color theme="1"/>
      <name val="Tw Cen MT"/>
      <family val="2"/>
    </font>
    <font>
      <b/>
      <sz val="10"/>
      <color theme="1"/>
      <name val="Tw Cen MT"/>
      <family val="2"/>
    </font>
    <font>
      <b/>
      <sz val="14"/>
      <color theme="0"/>
      <name val="Tw Cen MT"/>
      <family val="2"/>
    </font>
    <font>
      <b/>
      <sz val="8"/>
      <color theme="1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00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7">
    <xf numFmtId="0" fontId="0" fillId="0" borderId="0" xfId="0"/>
    <xf numFmtId="0" fontId="7" fillId="0" borderId="0" xfId="0" applyFont="1"/>
    <xf numFmtId="0" fontId="7" fillId="2" borderId="0" xfId="0" applyFont="1" applyFill="1"/>
    <xf numFmtId="4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6" fontId="8" fillId="0" borderId="1" xfId="0" applyNumberFormat="1" applyFont="1" applyBorder="1" applyAlignment="1">
      <alignment vertical="center" wrapText="1"/>
    </xf>
    <xf numFmtId="44" fontId="8" fillId="2" borderId="6" xfId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8" fillId="0" borderId="1" xfId="0" quotePrefix="1" applyFont="1" applyBorder="1" applyAlignment="1">
      <alignment horizontal="left" vertical="center" wrapText="1"/>
    </xf>
    <xf numFmtId="8" fontId="8" fillId="0" borderId="7" xfId="0" applyNumberFormat="1" applyFont="1" applyBorder="1" applyAlignment="1">
      <alignment vertical="center" wrapText="1"/>
    </xf>
    <xf numFmtId="6" fontId="8" fillId="0" borderId="8" xfId="0" applyNumberFormat="1" applyFont="1" applyBorder="1" applyAlignment="1">
      <alignment horizontal="right" vertical="center" wrapText="1"/>
    </xf>
    <xf numFmtId="6" fontId="8" fillId="0" borderId="8" xfId="0" applyNumberFormat="1" applyFont="1" applyBorder="1" applyAlignment="1">
      <alignment vertical="center" wrapText="1"/>
    </xf>
    <xf numFmtId="8" fontId="8" fillId="0" borderId="8" xfId="0" applyNumberFormat="1" applyFont="1" applyBorder="1" applyAlignment="1">
      <alignment vertical="center" wrapText="1"/>
    </xf>
    <xf numFmtId="6" fontId="8" fillId="2" borderId="8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4" fontId="8" fillId="0" borderId="3" xfId="1" applyFont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/>
    <xf numFmtId="44" fontId="9" fillId="2" borderId="6" xfId="1" applyFont="1" applyFill="1" applyBorder="1" applyAlignment="1" applyProtection="1">
      <alignment horizontal="center" vertical="center" wrapText="1"/>
    </xf>
    <xf numFmtId="44" fontId="8" fillId="2" borderId="3" xfId="1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1" fillId="4" borderId="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4" fontId="8" fillId="0" borderId="18" xfId="1" applyFont="1" applyBorder="1" applyAlignment="1" applyProtection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44" fontId="8" fillId="2" borderId="21" xfId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44" fontId="8" fillId="2" borderId="22" xfId="1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0" fontId="11" fillId="0" borderId="3" xfId="0" applyFont="1" applyBorder="1" applyAlignment="1">
      <alignment horizontal="left" vertical="center" wrapText="1"/>
    </xf>
    <xf numFmtId="0" fontId="12" fillId="5" borderId="8" xfId="0" applyFont="1" applyFill="1" applyBorder="1" applyAlignment="1">
      <alignment horizontal="center" wrapText="1"/>
    </xf>
    <xf numFmtId="0" fontId="12" fillId="5" borderId="1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vertical="center" wrapText="1"/>
    </xf>
    <xf numFmtId="6" fontId="8" fillId="0" borderId="8" xfId="0" applyNumberFormat="1" applyFont="1" applyBorder="1" applyAlignment="1">
      <alignment horizontal="center" vertical="center" wrapText="1"/>
    </xf>
    <xf numFmtId="6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44" fontId="8" fillId="0" borderId="23" xfId="1" applyFont="1" applyBorder="1" applyAlignment="1" applyProtection="1">
      <alignment horizontal="center" vertical="center" wrapText="1"/>
    </xf>
    <xf numFmtId="44" fontId="8" fillId="0" borderId="9" xfId="1" applyFont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Alignment="1" applyProtection="1">
      <alignment horizontal="left" vertical="center" wrapText="1"/>
      <protection locked="0"/>
    </xf>
    <xf numFmtId="6" fontId="8" fillId="2" borderId="3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0D2D4FE1-5D99-4A74-A8E6-84EA12186BB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268"/>
  <sheetViews>
    <sheetView tabSelected="1" view="pageBreakPreview" topLeftCell="A39" zoomScale="120" zoomScaleNormal="120" zoomScaleSheetLayoutView="120" workbookViewId="0">
      <selection activeCell="A61" sqref="A61:J61"/>
    </sheetView>
  </sheetViews>
  <sheetFormatPr defaultRowHeight="14.25" x14ac:dyDescent="0.2"/>
  <cols>
    <col min="1" max="1" width="4" style="5" customWidth="1"/>
    <col min="2" max="2" width="9.140625" style="5" customWidth="1"/>
    <col min="3" max="4" width="9.140625" style="5"/>
    <col min="5" max="5" width="13.7109375" style="5" customWidth="1"/>
    <col min="6" max="6" width="8.28515625" style="5" customWidth="1"/>
    <col min="7" max="7" width="15" style="6" customWidth="1"/>
    <col min="8" max="8" width="10.28515625" style="5" customWidth="1"/>
    <col min="9" max="9" width="11" style="5" customWidth="1"/>
    <col min="10" max="10" width="13.140625" style="5" customWidth="1"/>
    <col min="11" max="23" width="9.140625" style="2"/>
    <col min="24" max="16384" width="9.140625" style="1"/>
  </cols>
  <sheetData>
    <row r="1" spans="1:78" ht="18.75" customHeight="1" x14ac:dyDescent="0.3">
      <c r="A1" s="41" t="s">
        <v>83</v>
      </c>
      <c r="B1" s="42"/>
      <c r="C1" s="42"/>
      <c r="D1" s="42"/>
      <c r="E1" s="42"/>
      <c r="F1" s="42"/>
      <c r="G1" s="42"/>
      <c r="H1" s="42"/>
      <c r="I1" s="42"/>
      <c r="J1" s="4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x14ac:dyDescent="0.2">
      <c r="A2" s="29" t="s">
        <v>28</v>
      </c>
      <c r="B2" s="44" t="s">
        <v>0</v>
      </c>
      <c r="C2" s="44"/>
      <c r="D2" s="44"/>
      <c r="E2" s="44"/>
      <c r="F2" s="44" t="s">
        <v>1</v>
      </c>
      <c r="G2" s="44"/>
      <c r="H2" s="29" t="s">
        <v>26</v>
      </c>
      <c r="I2" s="29" t="s">
        <v>25</v>
      </c>
      <c r="J2" s="29" t="s">
        <v>2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78" x14ac:dyDescent="0.2">
      <c r="A3" s="54" t="s">
        <v>5</v>
      </c>
      <c r="B3" s="55"/>
      <c r="C3" s="55"/>
      <c r="D3" s="55"/>
      <c r="E3" s="55"/>
      <c r="F3" s="55"/>
      <c r="G3" s="55"/>
      <c r="H3" s="55"/>
      <c r="I3" s="55"/>
      <c r="J3" s="56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</row>
    <row r="4" spans="1:78" s="10" customFormat="1" ht="24" customHeight="1" x14ac:dyDescent="0.2">
      <c r="A4" s="27"/>
      <c r="B4" s="51" t="s">
        <v>84</v>
      </c>
      <c r="C4" s="52"/>
      <c r="D4" s="52"/>
      <c r="E4" s="53"/>
      <c r="F4" s="13">
        <v>750</v>
      </c>
      <c r="G4" s="11" t="s">
        <v>29</v>
      </c>
      <c r="H4" s="25"/>
      <c r="I4" s="18" t="s">
        <v>30</v>
      </c>
      <c r="J4" s="8">
        <f>IF(A4="x",F4+(30*H4),0)</f>
        <v>0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</row>
    <row r="5" spans="1:78" x14ac:dyDescent="0.2">
      <c r="A5" s="27"/>
      <c r="B5" s="51" t="s">
        <v>31</v>
      </c>
      <c r="C5" s="52"/>
      <c r="D5" s="52"/>
      <c r="E5" s="53"/>
      <c r="F5" s="45">
        <v>600</v>
      </c>
      <c r="G5" s="46"/>
      <c r="H5" s="3"/>
      <c r="I5" s="4"/>
      <c r="J5" s="20">
        <f>IF(A5="x",F5,0)</f>
        <v>0</v>
      </c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</row>
    <row r="6" spans="1:78" x14ac:dyDescent="0.2">
      <c r="A6" s="27"/>
      <c r="B6" s="51" t="s">
        <v>6</v>
      </c>
      <c r="C6" s="52"/>
      <c r="D6" s="52"/>
      <c r="E6" s="53"/>
      <c r="F6" s="45">
        <v>560</v>
      </c>
      <c r="G6" s="46"/>
      <c r="H6" s="3"/>
      <c r="I6" s="4"/>
      <c r="J6" s="20">
        <f>IF(A6="x",F6,0)</f>
        <v>0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</row>
    <row r="7" spans="1:78" x14ac:dyDescent="0.2">
      <c r="A7" s="27"/>
      <c r="B7" s="51" t="s">
        <v>73</v>
      </c>
      <c r="C7" s="52"/>
      <c r="D7" s="52"/>
      <c r="E7" s="53"/>
      <c r="F7" s="14">
        <v>150</v>
      </c>
      <c r="G7" s="7" t="s">
        <v>72</v>
      </c>
      <c r="H7" s="25"/>
      <c r="I7" s="18"/>
      <c r="J7" s="20">
        <f>IF(A7="x",(150*H7),0)</f>
        <v>0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</row>
    <row r="8" spans="1:78" x14ac:dyDescent="0.2">
      <c r="A8" s="54" t="s">
        <v>79</v>
      </c>
      <c r="B8" s="55"/>
      <c r="C8" s="55"/>
      <c r="D8" s="55"/>
      <c r="E8" s="55"/>
      <c r="F8" s="55"/>
      <c r="G8" s="55"/>
      <c r="H8" s="55"/>
      <c r="I8" s="55"/>
      <c r="J8" s="5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</row>
    <row r="9" spans="1:78" x14ac:dyDescent="0.2">
      <c r="A9" s="33"/>
      <c r="B9" s="57" t="s">
        <v>80</v>
      </c>
      <c r="C9" s="57"/>
      <c r="D9" s="57"/>
      <c r="E9" s="57"/>
      <c r="F9" s="45">
        <v>50</v>
      </c>
      <c r="G9" s="46"/>
      <c r="H9" s="3"/>
      <c r="I9" s="4"/>
      <c r="J9" s="20">
        <f>IF(A9="x",F9,0)</f>
        <v>0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</row>
    <row r="10" spans="1:78" x14ac:dyDescent="0.2">
      <c r="A10" s="33"/>
      <c r="B10" s="57" t="s">
        <v>81</v>
      </c>
      <c r="C10" s="57"/>
      <c r="D10" s="57"/>
      <c r="E10" s="57"/>
      <c r="F10" s="45">
        <v>50</v>
      </c>
      <c r="G10" s="46"/>
      <c r="H10" s="3"/>
      <c r="I10" s="4"/>
      <c r="J10" s="20">
        <f>IF(A10="x",F10,0)</f>
        <v>0</v>
      </c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</row>
    <row r="11" spans="1:78" x14ac:dyDescent="0.2">
      <c r="A11" s="33"/>
      <c r="B11" s="57" t="s">
        <v>82</v>
      </c>
      <c r="C11" s="57"/>
      <c r="D11" s="57"/>
      <c r="E11" s="57"/>
      <c r="F11" s="45">
        <v>200</v>
      </c>
      <c r="G11" s="46"/>
      <c r="H11" s="3"/>
      <c r="I11" s="4"/>
      <c r="J11" s="20">
        <f>IF(A11="x",F11,0)</f>
        <v>0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</row>
    <row r="12" spans="1:78" x14ac:dyDescent="0.2">
      <c r="A12" s="54" t="s">
        <v>8</v>
      </c>
      <c r="B12" s="55"/>
      <c r="C12" s="55"/>
      <c r="D12" s="55"/>
      <c r="E12" s="55"/>
      <c r="F12" s="55"/>
      <c r="G12" s="55"/>
      <c r="H12" s="55"/>
      <c r="I12" s="55"/>
      <c r="J12" s="56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</row>
    <row r="13" spans="1:78" x14ac:dyDescent="0.2">
      <c r="A13" s="27"/>
      <c r="B13" s="57" t="s">
        <v>9</v>
      </c>
      <c r="C13" s="57"/>
      <c r="D13" s="57"/>
      <c r="E13" s="57"/>
      <c r="F13" s="45">
        <v>150</v>
      </c>
      <c r="G13" s="46"/>
      <c r="H13" s="3"/>
      <c r="I13" s="4"/>
      <c r="J13" s="20">
        <f t="shared" ref="J13:J14" si="0">IF(A13="x",F13,0)</f>
        <v>0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1:78" x14ac:dyDescent="0.2">
      <c r="A14" s="27"/>
      <c r="B14" s="57" t="s">
        <v>10</v>
      </c>
      <c r="C14" s="57"/>
      <c r="D14" s="57"/>
      <c r="E14" s="57"/>
      <c r="F14" s="45">
        <v>1000</v>
      </c>
      <c r="G14" s="46"/>
      <c r="H14" s="3"/>
      <c r="I14" s="4"/>
      <c r="J14" s="20">
        <f t="shared" si="0"/>
        <v>0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x14ac:dyDescent="0.2">
      <c r="A15" s="54" t="s">
        <v>11</v>
      </c>
      <c r="B15" s="55"/>
      <c r="C15" s="55"/>
      <c r="D15" s="55"/>
      <c r="E15" s="55"/>
      <c r="F15" s="55"/>
      <c r="G15" s="55"/>
      <c r="H15" s="55"/>
      <c r="I15" s="55"/>
      <c r="J15" s="56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ht="37.5" customHeight="1" x14ac:dyDescent="0.2">
      <c r="A16" s="27"/>
      <c r="B16" s="58" t="s">
        <v>61</v>
      </c>
      <c r="C16" s="61"/>
      <c r="D16" s="61"/>
      <c r="E16" s="62"/>
      <c r="F16" s="14">
        <v>6</v>
      </c>
      <c r="G16" s="19" t="s">
        <v>32</v>
      </c>
      <c r="H16" s="25"/>
      <c r="I16" s="18" t="s">
        <v>33</v>
      </c>
      <c r="J16" s="8">
        <f t="shared" ref="J16:J33" si="1">IF(A16="x",F16*H16,0)</f>
        <v>0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ht="14.25" customHeight="1" x14ac:dyDescent="0.2">
      <c r="A17" s="27"/>
      <c r="B17" s="58" t="s">
        <v>20</v>
      </c>
      <c r="C17" s="59"/>
      <c r="D17" s="59"/>
      <c r="E17" s="60"/>
      <c r="F17" s="14">
        <v>75</v>
      </c>
      <c r="G17" s="19" t="s">
        <v>48</v>
      </c>
      <c r="H17" s="25"/>
      <c r="I17" s="18" t="s">
        <v>47</v>
      </c>
      <c r="J17" s="8">
        <f>IF(A17="x",F17*H17,0)</f>
        <v>0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ht="24.95" customHeight="1" x14ac:dyDescent="0.2">
      <c r="A18" s="27"/>
      <c r="B18" s="58" t="s">
        <v>12</v>
      </c>
      <c r="C18" s="61"/>
      <c r="D18" s="61"/>
      <c r="E18" s="62"/>
      <c r="F18" s="14">
        <v>100</v>
      </c>
      <c r="G18" s="19" t="s">
        <v>34</v>
      </c>
      <c r="H18" s="25"/>
      <c r="I18" s="18" t="s">
        <v>78</v>
      </c>
      <c r="J18" s="24">
        <f>IF(A18="x",F18*H18,0)</f>
        <v>0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ht="24" x14ac:dyDescent="0.2">
      <c r="A19" s="27"/>
      <c r="B19" s="51" t="s">
        <v>13</v>
      </c>
      <c r="C19" s="52"/>
      <c r="D19" s="52"/>
      <c r="E19" s="53"/>
      <c r="F19" s="14">
        <v>75</v>
      </c>
      <c r="G19" s="19" t="s">
        <v>34</v>
      </c>
      <c r="H19" s="25"/>
      <c r="I19" s="18" t="s">
        <v>78</v>
      </c>
      <c r="J19" s="8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ht="51.75" customHeight="1" x14ac:dyDescent="0.2">
      <c r="A20" s="27"/>
      <c r="B20" s="51" t="s">
        <v>35</v>
      </c>
      <c r="C20" s="52"/>
      <c r="D20" s="52"/>
      <c r="E20" s="53"/>
      <c r="F20" s="14">
        <v>2</v>
      </c>
      <c r="G20" s="19" t="s">
        <v>32</v>
      </c>
      <c r="H20" s="25"/>
      <c r="I20" s="18" t="s">
        <v>33</v>
      </c>
      <c r="J20" s="8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ht="24.95" customHeight="1" x14ac:dyDescent="0.2">
      <c r="A21" s="27"/>
      <c r="B21" s="51" t="s">
        <v>38</v>
      </c>
      <c r="C21" s="52"/>
      <c r="D21" s="52"/>
      <c r="E21" s="53"/>
      <c r="F21" s="14">
        <v>150</v>
      </c>
      <c r="G21" s="19" t="s">
        <v>37</v>
      </c>
      <c r="H21" s="25"/>
      <c r="I21" s="18" t="s">
        <v>36</v>
      </c>
      <c r="J21" s="8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ht="24.95" customHeight="1" x14ac:dyDescent="0.2">
      <c r="A22" s="27"/>
      <c r="B22" s="51" t="s">
        <v>39</v>
      </c>
      <c r="C22" s="52"/>
      <c r="D22" s="52"/>
      <c r="E22" s="53"/>
      <c r="F22" s="14">
        <v>150</v>
      </c>
      <c r="G22" s="19" t="s">
        <v>37</v>
      </c>
      <c r="H22" s="25"/>
      <c r="I22" s="18" t="s">
        <v>36</v>
      </c>
      <c r="J22" s="8">
        <f t="shared" si="1"/>
        <v>0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ht="24.95" customHeight="1" x14ac:dyDescent="0.2">
      <c r="A23" s="27"/>
      <c r="B23" s="51" t="s">
        <v>69</v>
      </c>
      <c r="C23" s="52"/>
      <c r="D23" s="52"/>
      <c r="E23" s="53"/>
      <c r="F23" s="14">
        <v>75</v>
      </c>
      <c r="G23" s="19" t="s">
        <v>37</v>
      </c>
      <c r="H23" s="25"/>
      <c r="I23" s="18" t="s">
        <v>36</v>
      </c>
      <c r="J23" s="8">
        <f t="shared" si="1"/>
        <v>0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ht="24.95" customHeight="1" x14ac:dyDescent="0.2">
      <c r="A24" s="27"/>
      <c r="B24" s="51" t="s">
        <v>40</v>
      </c>
      <c r="C24" s="52"/>
      <c r="D24" s="52"/>
      <c r="E24" s="53"/>
      <c r="F24" s="14">
        <v>75</v>
      </c>
      <c r="G24" s="19" t="s">
        <v>37</v>
      </c>
      <c r="H24" s="25"/>
      <c r="I24" s="18" t="s">
        <v>36</v>
      </c>
      <c r="J24" s="8">
        <f t="shared" si="1"/>
        <v>0</v>
      </c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ht="24.95" customHeight="1" x14ac:dyDescent="0.2">
      <c r="A25" s="27"/>
      <c r="B25" s="48" t="s">
        <v>42</v>
      </c>
      <c r="C25" s="49"/>
      <c r="D25" s="49"/>
      <c r="E25" s="50"/>
      <c r="F25" s="14">
        <v>400</v>
      </c>
      <c r="G25" s="19" t="s">
        <v>41</v>
      </c>
      <c r="H25" s="25"/>
      <c r="I25" s="18" t="s">
        <v>43</v>
      </c>
      <c r="J25" s="8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ht="35.25" customHeight="1" x14ac:dyDescent="0.2">
      <c r="A26" s="27"/>
      <c r="B26" s="51" t="s">
        <v>66</v>
      </c>
      <c r="C26" s="52"/>
      <c r="D26" s="52"/>
      <c r="E26" s="53"/>
      <c r="F26" s="14">
        <v>400</v>
      </c>
      <c r="G26" s="19" t="s">
        <v>41</v>
      </c>
      <c r="H26" s="25"/>
      <c r="I26" s="18" t="s">
        <v>43</v>
      </c>
      <c r="J26" s="8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x14ac:dyDescent="0.2">
      <c r="A27" s="27"/>
      <c r="B27" s="51" t="s">
        <v>14</v>
      </c>
      <c r="C27" s="52"/>
      <c r="D27" s="52"/>
      <c r="E27" s="53"/>
      <c r="F27" s="15">
        <v>1.5</v>
      </c>
      <c r="G27" s="19" t="s">
        <v>32</v>
      </c>
      <c r="H27" s="25"/>
      <c r="I27" s="18" t="s">
        <v>33</v>
      </c>
      <c r="J27" s="8">
        <f t="shared" si="1"/>
        <v>0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ht="24.95" customHeight="1" x14ac:dyDescent="0.2">
      <c r="A28" s="27"/>
      <c r="B28" s="51" t="s">
        <v>15</v>
      </c>
      <c r="C28" s="52"/>
      <c r="D28" s="52"/>
      <c r="E28" s="53"/>
      <c r="F28" s="15">
        <v>2.5</v>
      </c>
      <c r="G28" s="19" t="s">
        <v>32</v>
      </c>
      <c r="H28" s="25"/>
      <c r="I28" s="18" t="s">
        <v>33</v>
      </c>
      <c r="J28" s="8">
        <f t="shared" si="1"/>
        <v>0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ht="24.95" customHeight="1" x14ac:dyDescent="0.2">
      <c r="A29" s="27"/>
      <c r="B29" s="51" t="s">
        <v>16</v>
      </c>
      <c r="C29" s="52"/>
      <c r="D29" s="52"/>
      <c r="E29" s="53"/>
      <c r="F29" s="15">
        <v>1.5</v>
      </c>
      <c r="G29" s="19" t="s">
        <v>32</v>
      </c>
      <c r="H29" s="25"/>
      <c r="I29" s="18" t="s">
        <v>33</v>
      </c>
      <c r="J29" s="8">
        <f t="shared" si="1"/>
        <v>0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ht="24.95" customHeight="1" x14ac:dyDescent="0.2">
      <c r="A30" s="27"/>
      <c r="B30" s="51" t="s">
        <v>17</v>
      </c>
      <c r="C30" s="52"/>
      <c r="D30" s="52"/>
      <c r="E30" s="53"/>
      <c r="F30" s="15">
        <v>1.5</v>
      </c>
      <c r="G30" s="19" t="s">
        <v>32</v>
      </c>
      <c r="H30" s="25"/>
      <c r="I30" s="18" t="s">
        <v>33</v>
      </c>
      <c r="J30" s="8">
        <f t="shared" si="1"/>
        <v>0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x14ac:dyDescent="0.2">
      <c r="A31" s="27"/>
      <c r="B31" s="51" t="s">
        <v>44</v>
      </c>
      <c r="C31" s="52"/>
      <c r="D31" s="52"/>
      <c r="E31" s="53"/>
      <c r="F31" s="15">
        <v>1.5</v>
      </c>
      <c r="G31" s="19" t="s">
        <v>32</v>
      </c>
      <c r="H31" s="25"/>
      <c r="I31" s="18" t="s">
        <v>33</v>
      </c>
      <c r="J31" s="8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ht="24.95" customHeight="1" x14ac:dyDescent="0.2">
      <c r="A32" s="27"/>
      <c r="B32" s="51" t="s">
        <v>45</v>
      </c>
      <c r="C32" s="52"/>
      <c r="D32" s="52"/>
      <c r="E32" s="53"/>
      <c r="F32" s="14">
        <v>250</v>
      </c>
      <c r="G32" s="19" t="s">
        <v>46</v>
      </c>
      <c r="H32" s="25"/>
      <c r="I32" s="18" t="s">
        <v>70</v>
      </c>
      <c r="J32" s="8">
        <f t="shared" si="1"/>
        <v>0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91" x14ac:dyDescent="0.2">
      <c r="A33" s="27"/>
      <c r="B33" s="51" t="s">
        <v>18</v>
      </c>
      <c r="C33" s="52"/>
      <c r="D33" s="52"/>
      <c r="E33" s="53"/>
      <c r="F33" s="14">
        <v>100</v>
      </c>
      <c r="G33" s="19" t="s">
        <v>48</v>
      </c>
      <c r="H33" s="25"/>
      <c r="I33" s="18" t="s">
        <v>47</v>
      </c>
      <c r="J33" s="36">
        <f t="shared" si="1"/>
        <v>0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91" x14ac:dyDescent="0.2">
      <c r="A34" s="27"/>
      <c r="B34" s="48" t="s">
        <v>19</v>
      </c>
      <c r="C34" s="49"/>
      <c r="D34" s="49"/>
      <c r="E34" s="50"/>
      <c r="F34" s="14">
        <v>50</v>
      </c>
      <c r="G34" s="19" t="s">
        <v>74</v>
      </c>
      <c r="H34" s="25"/>
      <c r="I34" s="18" t="s">
        <v>49</v>
      </c>
      <c r="J34" s="66">
        <f>IF(A34="x",(F34*H34)+(F35*H35),0)</f>
        <v>0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91" x14ac:dyDescent="0.2">
      <c r="A35" s="27"/>
      <c r="B35" s="63"/>
      <c r="C35" s="64"/>
      <c r="D35" s="64"/>
      <c r="E35" s="65"/>
      <c r="F35" s="12">
        <v>0.5</v>
      </c>
      <c r="G35" s="19" t="s">
        <v>32</v>
      </c>
      <c r="H35" s="25"/>
      <c r="I35" s="18" t="s">
        <v>33</v>
      </c>
      <c r="J35" s="67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91" ht="14.25" customHeight="1" x14ac:dyDescent="0.2">
      <c r="A36" s="27"/>
      <c r="B36" s="48" t="s">
        <v>86</v>
      </c>
      <c r="C36" s="49"/>
      <c r="D36" s="49"/>
      <c r="E36" s="50"/>
      <c r="F36" s="14">
        <v>150</v>
      </c>
      <c r="G36" s="19" t="s">
        <v>87</v>
      </c>
      <c r="H36" s="25"/>
      <c r="I36" s="18" t="s">
        <v>36</v>
      </c>
      <c r="J36" s="8">
        <f>IF(A36="x",F36*H36,0)</f>
        <v>0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91" ht="15" x14ac:dyDescent="0.25">
      <c r="A37" s="40" t="s">
        <v>21</v>
      </c>
      <c r="B37" s="40"/>
      <c r="C37" s="40"/>
      <c r="D37" s="40"/>
      <c r="E37" s="40"/>
      <c r="F37" s="40"/>
      <c r="G37" s="40"/>
      <c r="H37" s="40"/>
      <c r="I37" s="40"/>
      <c r="J37" s="40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</row>
    <row r="38" spans="1:91" ht="15" x14ac:dyDescent="0.25">
      <c r="A38" s="27"/>
      <c r="B38" s="57" t="s">
        <v>85</v>
      </c>
      <c r="C38" s="57"/>
      <c r="D38" s="57"/>
      <c r="E38" s="57"/>
      <c r="F38" s="45">
        <v>250</v>
      </c>
      <c r="G38" s="46"/>
      <c r="H38" s="3"/>
      <c r="I38" s="4"/>
      <c r="J38" s="20">
        <f>IF(A38="x",F38,0)</f>
        <v>0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</row>
    <row r="39" spans="1:91" ht="24" customHeight="1" x14ac:dyDescent="0.25">
      <c r="A39" s="27"/>
      <c r="B39" s="57" t="s">
        <v>50</v>
      </c>
      <c r="C39" s="57"/>
      <c r="D39" s="57"/>
      <c r="E39" s="57"/>
      <c r="F39" s="45">
        <v>150</v>
      </c>
      <c r="G39" s="46"/>
      <c r="H39" s="3"/>
      <c r="I39" s="4"/>
      <c r="J39" s="20">
        <f>IF(A39="x",F39,0)</f>
        <v>0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</row>
    <row r="40" spans="1:91" ht="15" x14ac:dyDescent="0.25">
      <c r="A40" s="40" t="s">
        <v>7</v>
      </c>
      <c r="B40" s="40"/>
      <c r="C40" s="40"/>
      <c r="D40" s="40"/>
      <c r="E40" s="40"/>
      <c r="F40" s="40"/>
      <c r="G40" s="40"/>
      <c r="H40" s="40"/>
      <c r="I40" s="40"/>
      <c r="J40" s="40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</row>
    <row r="41" spans="1:91" ht="15" x14ac:dyDescent="0.25">
      <c r="A41" s="27"/>
      <c r="B41" s="57" t="s">
        <v>51</v>
      </c>
      <c r="C41" s="57"/>
      <c r="D41" s="57"/>
      <c r="E41" s="57"/>
      <c r="F41" s="16">
        <v>200</v>
      </c>
      <c r="G41" s="17" t="s">
        <v>75</v>
      </c>
      <c r="H41" s="25"/>
      <c r="I41" s="18" t="s">
        <v>55</v>
      </c>
      <c r="J41" s="8">
        <f t="shared" ref="J41:J46" si="2">IF(A41="x",F41*H41,0)</f>
        <v>0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</row>
    <row r="42" spans="1:91" ht="15" x14ac:dyDescent="0.25">
      <c r="A42" s="27"/>
      <c r="B42" s="57" t="s">
        <v>52</v>
      </c>
      <c r="C42" s="57"/>
      <c r="D42" s="57"/>
      <c r="E42" s="57"/>
      <c r="F42" s="16">
        <v>100</v>
      </c>
      <c r="G42" s="17" t="s">
        <v>75</v>
      </c>
      <c r="H42" s="25"/>
      <c r="I42" s="18" t="s">
        <v>55</v>
      </c>
      <c r="J42" s="8">
        <f t="shared" si="2"/>
        <v>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</row>
    <row r="43" spans="1:91" ht="15" x14ac:dyDescent="0.25">
      <c r="A43" s="40" t="s">
        <v>56</v>
      </c>
      <c r="B43" s="40"/>
      <c r="C43" s="40"/>
      <c r="D43" s="40"/>
      <c r="E43" s="40"/>
      <c r="F43" s="40"/>
      <c r="G43" s="40"/>
      <c r="H43" s="40"/>
      <c r="I43" s="40"/>
      <c r="J43" s="40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</row>
    <row r="44" spans="1:91" ht="24.95" customHeight="1" x14ac:dyDescent="0.25">
      <c r="A44" s="27"/>
      <c r="B44" s="57" t="s">
        <v>59</v>
      </c>
      <c r="C44" s="57"/>
      <c r="D44" s="57"/>
      <c r="E44" s="57"/>
      <c r="F44" s="13">
        <v>500</v>
      </c>
      <c r="G44" s="19" t="s">
        <v>53</v>
      </c>
      <c r="H44" s="25"/>
      <c r="I44" s="18" t="s">
        <v>63</v>
      </c>
      <c r="J44" s="8">
        <f t="shared" si="2"/>
        <v>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</row>
    <row r="45" spans="1:91" ht="15" x14ac:dyDescent="0.25">
      <c r="A45" s="27"/>
      <c r="B45" s="57" t="s">
        <v>71</v>
      </c>
      <c r="C45" s="57"/>
      <c r="D45" s="57"/>
      <c r="E45" s="57"/>
      <c r="F45" s="45">
        <v>75</v>
      </c>
      <c r="G45" s="46"/>
      <c r="H45" s="3"/>
      <c r="I45" s="4"/>
      <c r="J45" s="20">
        <f>IF(A45="x",F45,0)</f>
        <v>0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</row>
    <row r="46" spans="1:91" ht="15" x14ac:dyDescent="0.25">
      <c r="A46" s="27"/>
      <c r="B46" s="57" t="s">
        <v>22</v>
      </c>
      <c r="C46" s="57"/>
      <c r="D46" s="57"/>
      <c r="E46" s="57"/>
      <c r="F46" s="13">
        <v>250</v>
      </c>
      <c r="G46" s="19" t="s">
        <v>54</v>
      </c>
      <c r="H46" s="25"/>
      <c r="I46" s="18" t="s">
        <v>62</v>
      </c>
      <c r="J46" s="8">
        <f t="shared" si="2"/>
        <v>0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</row>
    <row r="47" spans="1:91" ht="15" x14ac:dyDescent="0.25">
      <c r="A47" s="40" t="s">
        <v>23</v>
      </c>
      <c r="B47" s="40"/>
      <c r="C47" s="40"/>
      <c r="D47" s="40"/>
      <c r="E47" s="40"/>
      <c r="F47" s="40"/>
      <c r="G47" s="40"/>
      <c r="H47" s="40"/>
      <c r="I47" s="40"/>
      <c r="J47" s="72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</row>
    <row r="48" spans="1:91" ht="15" x14ac:dyDescent="0.25">
      <c r="A48" s="27"/>
      <c r="B48" s="47" t="s">
        <v>23</v>
      </c>
      <c r="C48" s="47"/>
      <c r="D48" s="47"/>
      <c r="E48" s="47"/>
      <c r="F48" s="45">
        <v>105</v>
      </c>
      <c r="G48" s="46"/>
      <c r="H48" s="3"/>
      <c r="I48" s="30"/>
      <c r="J48" s="31">
        <f>IF(A48="x",F48,0)</f>
        <v>0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</row>
    <row r="49" spans="1:91" ht="15" x14ac:dyDescent="0.25">
      <c r="A49" s="74" t="s">
        <v>88</v>
      </c>
      <c r="B49" s="75"/>
      <c r="C49" s="75"/>
      <c r="D49" s="75"/>
      <c r="E49" s="75"/>
      <c r="F49" s="75"/>
      <c r="G49" s="75"/>
      <c r="H49" s="75"/>
      <c r="I49" s="75"/>
      <c r="J49" s="75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</row>
    <row r="50" spans="1:91" ht="15" x14ac:dyDescent="0.25">
      <c r="A50" s="27"/>
      <c r="B50" s="57" t="s">
        <v>88</v>
      </c>
      <c r="C50" s="57"/>
      <c r="D50" s="57"/>
      <c r="E50" s="57"/>
      <c r="F50" s="16">
        <v>67</v>
      </c>
      <c r="G50" s="17" t="s">
        <v>89</v>
      </c>
      <c r="H50" s="25"/>
      <c r="I50" s="18" t="s">
        <v>90</v>
      </c>
      <c r="J50" s="34">
        <f t="shared" ref="J50" si="3">IF(A50="x",F50*H50,0)</f>
        <v>0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</row>
    <row r="51" spans="1:91" ht="15" x14ac:dyDescent="0.25">
      <c r="A51" s="40" t="s">
        <v>24</v>
      </c>
      <c r="B51" s="40"/>
      <c r="C51" s="40"/>
      <c r="D51" s="40"/>
      <c r="E51" s="40"/>
      <c r="F51" s="40"/>
      <c r="G51" s="40"/>
      <c r="H51" s="40"/>
      <c r="I51" s="40"/>
      <c r="J51" s="73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</row>
    <row r="52" spans="1:91" ht="24" x14ac:dyDescent="0.25">
      <c r="A52" s="27"/>
      <c r="B52" s="68" t="s">
        <v>68</v>
      </c>
      <c r="C52" s="68"/>
      <c r="D52" s="68"/>
      <c r="E52" s="68"/>
      <c r="F52" s="13">
        <v>550</v>
      </c>
      <c r="G52" s="11" t="s">
        <v>57</v>
      </c>
      <c r="H52" s="26"/>
      <c r="I52" s="18" t="s">
        <v>58</v>
      </c>
      <c r="J52" s="20">
        <f>IF(A52="x",F52+(55*H52),0)</f>
        <v>0</v>
      </c>
      <c r="O52" s="1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</row>
    <row r="53" spans="1:91" ht="24.95" customHeight="1" x14ac:dyDescent="0.25">
      <c r="A53" s="27"/>
      <c r="B53" s="68" t="s">
        <v>67</v>
      </c>
      <c r="C53" s="68"/>
      <c r="D53" s="68"/>
      <c r="E53" s="68"/>
      <c r="F53" s="13">
        <v>350</v>
      </c>
      <c r="G53" s="11" t="s">
        <v>93</v>
      </c>
      <c r="H53" s="3"/>
      <c r="I53" s="4"/>
      <c r="J53" s="20">
        <f>IF(A53="x",F53+(55*H53),0)</f>
        <v>0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</row>
    <row r="54" spans="1:91" ht="15" x14ac:dyDescent="0.25">
      <c r="A54" s="27"/>
      <c r="B54" s="68" t="s">
        <v>64</v>
      </c>
      <c r="C54" s="68"/>
      <c r="D54" s="68"/>
      <c r="E54" s="68"/>
      <c r="F54" s="13">
        <v>1000</v>
      </c>
      <c r="G54" s="19" t="s">
        <v>76</v>
      </c>
      <c r="H54" s="25"/>
      <c r="I54" s="18" t="s">
        <v>77</v>
      </c>
      <c r="J54" s="20">
        <f>F54*H54</f>
        <v>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</row>
    <row r="55" spans="1:91" ht="15" x14ac:dyDescent="0.25">
      <c r="A55" s="27"/>
      <c r="B55" s="68" t="s">
        <v>65</v>
      </c>
      <c r="C55" s="68"/>
      <c r="D55" s="68"/>
      <c r="E55" s="68"/>
      <c r="F55" s="13">
        <v>125</v>
      </c>
      <c r="G55" s="11" t="s">
        <v>93</v>
      </c>
      <c r="H55" s="3"/>
      <c r="I55" s="4"/>
      <c r="J55" s="20">
        <f>IF(A55="x",F55,0)</f>
        <v>0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</row>
    <row r="56" spans="1:91" ht="15" x14ac:dyDescent="0.25">
      <c r="A56" s="27"/>
      <c r="B56" s="68" t="s">
        <v>91</v>
      </c>
      <c r="C56" s="68"/>
      <c r="D56" s="68"/>
      <c r="E56" s="68"/>
      <c r="F56" s="13">
        <v>250</v>
      </c>
      <c r="G56" s="19" t="s">
        <v>92</v>
      </c>
      <c r="H56" s="25"/>
      <c r="I56" s="18" t="s">
        <v>77</v>
      </c>
      <c r="J56" s="20">
        <f>F56*H56</f>
        <v>0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</row>
    <row r="57" spans="1:91" ht="15" customHeight="1" x14ac:dyDescent="0.25">
      <c r="A57" s="27"/>
      <c r="B57" s="47" t="s">
        <v>94</v>
      </c>
      <c r="C57" s="47"/>
      <c r="D57" s="47"/>
      <c r="E57" s="47"/>
      <c r="F57" s="76">
        <v>500</v>
      </c>
      <c r="G57" s="35" t="s">
        <v>95</v>
      </c>
      <c r="H57" s="25"/>
      <c r="I57" s="30"/>
      <c r="J57" s="20">
        <f>F57*H57</f>
        <v>0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</row>
    <row r="58" spans="1:91" ht="15" x14ac:dyDescent="0.25">
      <c r="A58" s="27"/>
      <c r="B58" s="47" t="s">
        <v>3</v>
      </c>
      <c r="C58" s="47"/>
      <c r="D58" s="47"/>
      <c r="E58" s="47"/>
      <c r="F58" s="70" t="s">
        <v>4</v>
      </c>
      <c r="G58" s="70"/>
      <c r="H58" s="3"/>
      <c r="I58" s="30"/>
      <c r="J58" s="32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</row>
    <row r="59" spans="1:91" ht="15.75" thickBot="1" x14ac:dyDescent="0.3">
      <c r="A59" s="69" t="s">
        <v>27</v>
      </c>
      <c r="B59" s="69"/>
      <c r="C59" s="69"/>
      <c r="D59" s="69"/>
      <c r="E59" s="69"/>
      <c r="F59" s="69"/>
      <c r="G59" s="69"/>
      <c r="H59" s="69"/>
      <c r="I59" s="69"/>
      <c r="J59" s="23">
        <f>SUM(J3:J58)</f>
        <v>0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</row>
    <row r="60" spans="1:91" ht="15.75" thickTop="1" x14ac:dyDescent="0.25">
      <c r="A60" s="71" t="s">
        <v>60</v>
      </c>
      <c r="B60" s="71"/>
      <c r="C60" s="71"/>
      <c r="D60" s="71"/>
      <c r="E60" s="71"/>
      <c r="F60" s="71"/>
      <c r="G60" s="71"/>
      <c r="H60" s="71"/>
      <c r="I60" s="71"/>
      <c r="J60" s="71"/>
      <c r="L60" s="22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</row>
    <row r="61" spans="1:91" ht="15" x14ac:dyDescent="0.25">
      <c r="A61" s="37"/>
      <c r="B61" s="38"/>
      <c r="C61" s="38"/>
      <c r="D61" s="38"/>
      <c r="E61" s="38"/>
      <c r="F61" s="38"/>
      <c r="G61" s="38"/>
      <c r="H61" s="38"/>
      <c r="I61" s="38"/>
      <c r="J61" s="39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</row>
    <row r="62" spans="1:91" ht="15" x14ac:dyDescent="0.25">
      <c r="A62" s="2"/>
      <c r="B62" s="2"/>
      <c r="C62" s="2"/>
      <c r="D62" s="2"/>
      <c r="E62" s="2"/>
      <c r="F62" s="2"/>
      <c r="G62" s="2"/>
      <c r="H62" s="21"/>
      <c r="I62" s="21"/>
      <c r="J62" s="2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</row>
    <row r="63" spans="1:91" ht="15" x14ac:dyDescent="0.25">
      <c r="A63" s="2"/>
      <c r="B63" s="2"/>
      <c r="C63" s="2"/>
      <c r="D63" s="2"/>
      <c r="E63" s="2"/>
      <c r="F63" s="2"/>
      <c r="G63" s="2"/>
      <c r="H63" s="21"/>
      <c r="I63" s="21"/>
      <c r="J63" s="2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</row>
    <row r="64" spans="1:91" ht="15" x14ac:dyDescent="0.25">
      <c r="A64" s="2"/>
      <c r="B64" s="2"/>
      <c r="C64" s="2"/>
      <c r="D64" s="2"/>
      <c r="E64" s="2"/>
      <c r="F64" s="2"/>
      <c r="G64" s="2"/>
      <c r="H64" s="21"/>
      <c r="I64" s="21"/>
      <c r="J64" s="2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</row>
    <row r="65" spans="1:91" ht="15" x14ac:dyDescent="0.25">
      <c r="A65" s="2"/>
      <c r="B65" s="2"/>
      <c r="C65" s="2"/>
      <c r="D65" s="2"/>
      <c r="E65" s="2"/>
      <c r="F65" s="2"/>
      <c r="G65" s="2"/>
      <c r="H65" s="21"/>
      <c r="I65" s="21"/>
      <c r="J65" s="2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</row>
    <row r="66" spans="1:91" ht="15" x14ac:dyDescent="0.25">
      <c r="A66" s="2"/>
      <c r="B66" s="2"/>
      <c r="C66" s="2"/>
      <c r="D66" s="2"/>
      <c r="E66" s="2"/>
      <c r="F66" s="2"/>
      <c r="G66" s="2"/>
      <c r="H66" s="21"/>
      <c r="I66" s="21"/>
      <c r="J66" s="2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</row>
    <row r="67" spans="1:91" s="2" customFormat="1" ht="15" x14ac:dyDescent="0.25">
      <c r="H67" s="21"/>
      <c r="I67" s="21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</row>
    <row r="68" spans="1:91" s="2" customFormat="1" ht="15" x14ac:dyDescent="0.25">
      <c r="H68" s="21"/>
      <c r="I68" s="21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</row>
    <row r="69" spans="1:91" s="2" customFormat="1" ht="15" x14ac:dyDescent="0.25">
      <c r="H69" s="21"/>
      <c r="I69" s="21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</row>
    <row r="70" spans="1:91" s="2" customFormat="1" ht="15" x14ac:dyDescent="0.25">
      <c r="H70" s="21"/>
      <c r="I70" s="21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</row>
    <row r="71" spans="1:91" s="2" customFormat="1" ht="15" x14ac:dyDescent="0.25">
      <c r="H71" s="21"/>
      <c r="I71" s="2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</row>
    <row r="72" spans="1:91" s="2" customFormat="1" ht="15" x14ac:dyDescent="0.25">
      <c r="H72" s="21"/>
      <c r="I72" s="21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</row>
    <row r="73" spans="1:91" s="2" customFormat="1" ht="15" x14ac:dyDescent="0.25">
      <c r="H73" s="21"/>
      <c r="I73" s="21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</row>
    <row r="74" spans="1:91" s="2" customFormat="1" ht="15" x14ac:dyDescent="0.25">
      <c r="H74" s="21"/>
      <c r="I74" s="21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</row>
    <row r="75" spans="1:91" s="2" customFormat="1" ht="15" x14ac:dyDescent="0.25">
      <c r="H75" s="28"/>
      <c r="I75" s="21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</row>
    <row r="76" spans="1:91" s="2" customFormat="1" ht="15" x14ac:dyDescent="0.25">
      <c r="H76" s="28"/>
      <c r="I76" s="21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</row>
    <row r="77" spans="1:91" s="2" customFormat="1" ht="15" x14ac:dyDescent="0.25">
      <c r="H77" s="28"/>
      <c r="I77" s="21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</row>
    <row r="78" spans="1:91" s="2" customFormat="1" ht="15" x14ac:dyDescent="0.25">
      <c r="A78" s="28"/>
      <c r="B78" s="28"/>
      <c r="C78" s="28"/>
      <c r="D78" s="28"/>
      <c r="E78" s="28"/>
      <c r="F78" s="28"/>
      <c r="G78" s="28"/>
      <c r="H78" s="28"/>
      <c r="I78" s="28"/>
      <c r="J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</row>
    <row r="79" spans="1:91" s="2" customFormat="1" ht="15" x14ac:dyDescent="0.25">
      <c r="A79" s="28"/>
      <c r="B79" s="28"/>
      <c r="C79" s="28"/>
      <c r="D79" s="28"/>
      <c r="E79" s="28"/>
      <c r="F79" s="28"/>
      <c r="G79" s="28"/>
      <c r="H79" s="28"/>
      <c r="I79" s="28"/>
      <c r="J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</row>
    <row r="80" spans="1:91" s="2" customFormat="1" ht="15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</row>
    <row r="81" spans="1:91" s="2" customFormat="1" ht="15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</row>
    <row r="82" spans="1:91" s="2" customFormat="1" ht="15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</row>
    <row r="83" spans="1:91" s="2" customFormat="1" ht="15" x14ac:dyDescent="0.25">
      <c r="A83" s="28"/>
      <c r="B83" s="28"/>
      <c r="C83" s="28"/>
      <c r="D83" s="28"/>
      <c r="E83" s="28"/>
      <c r="F83" s="28"/>
      <c r="G83" s="28"/>
      <c r="H83" s="28"/>
      <c r="I83" s="28"/>
      <c r="J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</row>
    <row r="84" spans="1:91" s="2" customFormat="1" ht="15" x14ac:dyDescent="0.25">
      <c r="A84" s="28"/>
      <c r="B84" s="28"/>
      <c r="C84" s="28"/>
      <c r="D84" s="28"/>
      <c r="E84" s="28"/>
      <c r="F84" s="28"/>
      <c r="G84" s="28"/>
      <c r="H84" s="28"/>
      <c r="I84" s="28"/>
      <c r="J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</row>
    <row r="85" spans="1:91" s="2" customFormat="1" ht="15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</row>
    <row r="86" spans="1:91" s="2" customFormat="1" ht="15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</row>
    <row r="87" spans="1:91" s="2" customFormat="1" ht="15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</row>
    <row r="88" spans="1:91" s="2" customFormat="1" ht="15" x14ac:dyDescent="0.25">
      <c r="A88" s="28"/>
      <c r="B88" s="28"/>
      <c r="C88" s="28"/>
      <c r="D88" s="28"/>
      <c r="E88" s="28"/>
      <c r="F88" s="28"/>
      <c r="G88" s="28"/>
      <c r="H88" s="28"/>
      <c r="I88" s="28"/>
      <c r="J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</row>
    <row r="89" spans="1:91" s="2" customFormat="1" ht="15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L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</row>
    <row r="90" spans="1:91" s="2" customFormat="1" ht="15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L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</row>
    <row r="91" spans="1:91" s="2" customFormat="1" ht="15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L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</row>
    <row r="92" spans="1:91" s="2" customFormat="1" ht="15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L92" s="28"/>
    </row>
    <row r="93" spans="1:91" s="2" customFormat="1" ht="15" x14ac:dyDescent="0.25">
      <c r="A93" s="28"/>
      <c r="B93" s="28"/>
      <c r="C93" s="28"/>
      <c r="D93" s="28"/>
      <c r="E93" s="28"/>
      <c r="F93" s="28"/>
      <c r="G93" s="28"/>
      <c r="H93" s="28"/>
      <c r="I93" s="28"/>
      <c r="J93" s="28"/>
      <c r="L93" s="28"/>
      <c r="N93" s="28"/>
    </row>
    <row r="94" spans="1:91" s="2" customFormat="1" ht="15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L94" s="28"/>
      <c r="N94" s="28"/>
    </row>
    <row r="95" spans="1:91" s="2" customFormat="1" ht="15" x14ac:dyDescent="0.2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N95" s="28"/>
      <c r="O95" s="28"/>
    </row>
    <row r="96" spans="1:91" s="2" customFormat="1" ht="15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 s="2" customFormat="1" ht="15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 s="2" customFormat="1" ht="15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1:27" s="2" customFormat="1" ht="15" x14ac:dyDescent="0.2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1:27" s="2" customFormat="1" ht="15" x14ac:dyDescent="0.2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1:27" s="2" customFormat="1" ht="15" x14ac:dyDescent="0.2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1:27" s="2" customFormat="1" ht="15" x14ac:dyDescent="0.2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1:27" s="2" customFormat="1" ht="15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1:27" s="2" customFormat="1" ht="15" x14ac:dyDescent="0.2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1:27" s="2" customFormat="1" ht="15" x14ac:dyDescent="0.2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1:27" s="2" customFormat="1" ht="15" x14ac:dyDescent="0.2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 s="2" customFormat="1" ht="15" x14ac:dyDescent="0.2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 s="2" customFormat="1" ht="15" x14ac:dyDescent="0.2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spans="1:27" s="2" customFormat="1" ht="15" x14ac:dyDescent="0.2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 s="2" customFormat="1" ht="15" x14ac:dyDescent="0.2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1:27" s="2" customFormat="1" ht="15" x14ac:dyDescent="0.2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1:27" s="2" customFormat="1" ht="15" x14ac:dyDescent="0.2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1:27" s="2" customFormat="1" ht="15" x14ac:dyDescent="0.2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1:27" s="2" customFormat="1" ht="15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1:27" s="2" customFormat="1" ht="15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1:27" s="2" customFormat="1" ht="15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1:27" s="2" customFormat="1" ht="15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1:27" s="2" customFormat="1" ht="15" x14ac:dyDescent="0.2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1:27" s="2" customFormat="1" ht="15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s="2" customFormat="1" ht="15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1:27" s="2" customFormat="1" ht="15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1:27" s="2" customFormat="1" ht="15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 s="2" customFormat="1" ht="15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 s="2" customFormat="1" ht="15" x14ac:dyDescent="0.2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1:27" s="2" customFormat="1" ht="15" x14ac:dyDescent="0.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1:27" s="2" customFormat="1" ht="15" x14ac:dyDescent="0.2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 s="2" customFormat="1" ht="15" x14ac:dyDescent="0.2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1:27" s="2" customFormat="1" ht="15" x14ac:dyDescent="0.2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 s="2" customFormat="1" ht="15" x14ac:dyDescent="0.2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s="2" customFormat="1" ht="15" x14ac:dyDescent="0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 s="2" customFormat="1" ht="15" x14ac:dyDescent="0.2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 s="2" customFormat="1" ht="15" x14ac:dyDescent="0.2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 s="2" customFormat="1" ht="15" x14ac:dyDescent="0.2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s="2" customFormat="1" ht="15" x14ac:dyDescent="0.2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 s="2" customFormat="1" ht="15" x14ac:dyDescent="0.2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 s="2" customFormat="1" ht="15" x14ac:dyDescent="0.2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 s="2" customFormat="1" ht="15" x14ac:dyDescent="0.2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 s="2" customFormat="1" ht="15" x14ac:dyDescent="0.2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1:27" s="2" customFormat="1" ht="15" x14ac:dyDescent="0.2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 s="2" customFormat="1" ht="15" x14ac:dyDescent="0.2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1:27" s="2" customFormat="1" ht="15" x14ac:dyDescent="0.2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1:27" s="2" customFormat="1" ht="15" x14ac:dyDescent="0.2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spans="1:27" s="2" customFormat="1" ht="15" x14ac:dyDescent="0.2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spans="1:27" s="2" customFormat="1" ht="15" x14ac:dyDescent="0.2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spans="1:27" s="2" customFormat="1" ht="15" x14ac:dyDescent="0.2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spans="1:27" s="2" customFormat="1" ht="15" x14ac:dyDescent="0.2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spans="1:27" s="2" customFormat="1" ht="15" x14ac:dyDescent="0.25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spans="1:27" s="2" customFormat="1" ht="15" x14ac:dyDescent="0.25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spans="1:27" s="2" customFormat="1" ht="15" x14ac:dyDescent="0.2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spans="1:27" s="2" customFormat="1" ht="15" x14ac:dyDescent="0.2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spans="1:27" s="2" customFormat="1" ht="15" x14ac:dyDescent="0.2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spans="1:27" s="2" customFormat="1" ht="15" x14ac:dyDescent="0.2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spans="1:27" s="2" customFormat="1" ht="15" x14ac:dyDescent="0.2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spans="1:27" s="2" customFormat="1" ht="15" x14ac:dyDescent="0.25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 s="2" customFormat="1" ht="15" x14ac:dyDescent="0.2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spans="1:27" s="2" customFormat="1" ht="15" x14ac:dyDescent="0.2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spans="1:27" s="2" customFormat="1" ht="15" x14ac:dyDescent="0.25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spans="1:27" s="2" customFormat="1" ht="15" x14ac:dyDescent="0.2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spans="1:27" s="2" customFormat="1" ht="15" x14ac:dyDescent="0.2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spans="1:27" s="2" customFormat="1" ht="15" x14ac:dyDescent="0.2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spans="1:27" s="2" customFormat="1" ht="15" x14ac:dyDescent="0.2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spans="1:27" s="2" customFormat="1" ht="15" x14ac:dyDescent="0.25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spans="1:27" s="2" customFormat="1" ht="15" x14ac:dyDescent="0.2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spans="1:27" s="2" customFormat="1" ht="15" x14ac:dyDescent="0.25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spans="1:27" s="2" customFormat="1" ht="15" x14ac:dyDescent="0.2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spans="1:27" s="2" customFormat="1" ht="15" x14ac:dyDescent="0.25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 s="2" customFormat="1" ht="15" x14ac:dyDescent="0.2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spans="1:27" s="2" customFormat="1" ht="15" x14ac:dyDescent="0.2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spans="1:27" s="2" customFormat="1" ht="15" x14ac:dyDescent="0.2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spans="1:27" s="2" customFormat="1" ht="15" x14ac:dyDescent="0.2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spans="1:27" s="2" customFormat="1" ht="15" x14ac:dyDescent="0.25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spans="1:27" s="2" customFormat="1" ht="15" x14ac:dyDescent="0.25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spans="1:27" s="2" customFormat="1" ht="15" x14ac:dyDescent="0.2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spans="1:27" s="2" customFormat="1" ht="15" x14ac:dyDescent="0.2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1:27" s="2" customFormat="1" ht="15" x14ac:dyDescent="0.2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spans="1:27" s="2" customFormat="1" ht="15" x14ac:dyDescent="0.2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spans="1:27" s="2" customFormat="1" ht="15" x14ac:dyDescent="0.2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spans="1:27" s="2" customFormat="1" ht="15" x14ac:dyDescent="0.2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spans="1:27" s="2" customFormat="1" ht="15" x14ac:dyDescent="0.2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spans="1:27" s="2" customFormat="1" ht="15" x14ac:dyDescent="0.2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spans="1:27" s="2" customFormat="1" ht="15" x14ac:dyDescent="0.2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spans="1:27" s="2" customFormat="1" ht="15" x14ac:dyDescent="0.2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spans="1:27" s="2" customFormat="1" ht="15" x14ac:dyDescent="0.2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spans="1:27" s="2" customFormat="1" ht="15" x14ac:dyDescent="0.2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spans="1:27" s="2" customFormat="1" ht="15" x14ac:dyDescent="0.2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spans="1:27" s="2" customFormat="1" ht="15" x14ac:dyDescent="0.2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spans="1:27" s="2" customFormat="1" ht="15" x14ac:dyDescent="0.2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spans="1:27" s="2" customFormat="1" ht="15" x14ac:dyDescent="0.2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 s="2" customFormat="1" ht="15" x14ac:dyDescent="0.25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spans="1:27" s="2" customFormat="1" ht="15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spans="1:27" s="2" customFormat="1" ht="15" x14ac:dyDescent="0.2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spans="1:27" s="2" customFormat="1" ht="15" x14ac:dyDescent="0.2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spans="1:27" s="2" customFormat="1" ht="15" x14ac:dyDescent="0.2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spans="1:27" s="2" customFormat="1" ht="15" x14ac:dyDescent="0.2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spans="1:27" s="2" customFormat="1" ht="15" x14ac:dyDescent="0.2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spans="1:27" s="2" customFormat="1" ht="15" x14ac:dyDescent="0.2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spans="1:27" s="2" customFormat="1" ht="15" x14ac:dyDescent="0.2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spans="1:27" s="2" customFormat="1" ht="15" x14ac:dyDescent="0.2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spans="1:27" s="2" customFormat="1" ht="15" x14ac:dyDescent="0.2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spans="1:27" s="2" customFormat="1" ht="15" x14ac:dyDescent="0.2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spans="1:27" s="2" customFormat="1" ht="15" x14ac:dyDescent="0.2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spans="1:27" s="2" customFormat="1" ht="15" x14ac:dyDescent="0.2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spans="1:27" s="2" customFormat="1" ht="15" x14ac:dyDescent="0.2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1:27" s="2" customFormat="1" ht="15" x14ac:dyDescent="0.2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spans="1:27" s="2" customFormat="1" ht="15" x14ac:dyDescent="0.2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spans="1:27" s="2" customFormat="1" ht="15" x14ac:dyDescent="0.2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spans="1:27" s="2" customFormat="1" ht="15" x14ac:dyDescent="0.2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spans="1:27" s="2" customFormat="1" ht="15" x14ac:dyDescent="0.25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spans="1:27" s="2" customFormat="1" ht="15" x14ac:dyDescent="0.2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spans="1:27" s="2" customFormat="1" ht="15" x14ac:dyDescent="0.2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spans="1:27" s="2" customFormat="1" ht="15" x14ac:dyDescent="0.2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spans="1:27" s="2" customFormat="1" ht="15" x14ac:dyDescent="0.2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spans="1:27" s="2" customFormat="1" ht="15" x14ac:dyDescent="0.2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spans="1:27" s="2" customFormat="1" ht="15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spans="1:27" s="2" customFormat="1" ht="15" x14ac:dyDescent="0.2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spans="1:27" s="2" customFormat="1" ht="15" x14ac:dyDescent="0.2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spans="1:27" s="2" customFormat="1" ht="15" x14ac:dyDescent="0.2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spans="1:27" s="2" customFormat="1" ht="15" x14ac:dyDescent="0.2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1:27" s="2" customFormat="1" ht="15" x14ac:dyDescent="0.2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1:27" s="2" customFormat="1" ht="15" x14ac:dyDescent="0.2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1:27" s="2" customFormat="1" ht="15" x14ac:dyDescent="0.2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1:27" s="2" customFormat="1" ht="15" x14ac:dyDescent="0.2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1:27" s="2" customFormat="1" ht="15" x14ac:dyDescent="0.2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spans="1:27" s="2" customFormat="1" ht="15" x14ac:dyDescent="0.2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spans="1:27" s="2" customFormat="1" ht="15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spans="1:27" s="2" customFormat="1" ht="15" x14ac:dyDescent="0.2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spans="1:27" s="2" customFormat="1" ht="15" x14ac:dyDescent="0.2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spans="1:27" s="2" customFormat="1" ht="15" x14ac:dyDescent="0.2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spans="1:27" s="2" customFormat="1" ht="15" x14ac:dyDescent="0.2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spans="1:27" s="2" customFormat="1" ht="15" x14ac:dyDescent="0.2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1:27" s="2" customFormat="1" ht="15" x14ac:dyDescent="0.2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1:27" s="2" customFormat="1" ht="15" x14ac:dyDescent="0.25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1:27" s="2" customFormat="1" ht="15" x14ac:dyDescent="0.25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1:27" s="2" customFormat="1" ht="15" x14ac:dyDescent="0.25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1:27" s="2" customFormat="1" ht="15" x14ac:dyDescent="0.2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spans="1:27" s="2" customFormat="1" ht="15" x14ac:dyDescent="0.25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spans="1:27" s="2" customFormat="1" ht="15" x14ac:dyDescent="0.25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 s="2" customFormat="1" ht="15" x14ac:dyDescent="0.25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spans="1:27" s="2" customFormat="1" ht="15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spans="1:27" s="2" customFormat="1" ht="15" x14ac:dyDescent="0.25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spans="1:27" s="2" customFormat="1" ht="15" x14ac:dyDescent="0.25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spans="1:27" s="2" customFormat="1" ht="15" x14ac:dyDescent="0.25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spans="1:27" s="2" customFormat="1" ht="15" x14ac:dyDescent="0.25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spans="1:27" s="2" customFormat="1" ht="15" x14ac:dyDescent="0.25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spans="1:27" s="2" customFormat="1" ht="15" x14ac:dyDescent="0.2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spans="1:27" s="2" customFormat="1" ht="15" x14ac:dyDescent="0.25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spans="1:27" s="2" customFormat="1" ht="15" x14ac:dyDescent="0.25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spans="1:27" s="2" customFormat="1" ht="15" x14ac:dyDescent="0.25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spans="1:27" s="28" customFormat="1" ht="15" x14ac:dyDescent="0.25"/>
    <row r="250" spans="1:27" s="28" customFormat="1" ht="15" x14ac:dyDescent="0.25"/>
    <row r="251" spans="1:27" s="28" customFormat="1" ht="15" x14ac:dyDescent="0.25"/>
    <row r="252" spans="1:27" s="28" customFormat="1" ht="15" x14ac:dyDescent="0.25"/>
    <row r="253" spans="1:27" s="28" customFormat="1" ht="15" x14ac:dyDescent="0.25"/>
    <row r="254" spans="1:27" s="28" customFormat="1" ht="15" x14ac:dyDescent="0.25"/>
    <row r="255" spans="1:27" s="28" customFormat="1" ht="15" x14ac:dyDescent="0.25"/>
    <row r="256" spans="1:27" s="28" customFormat="1" ht="15" x14ac:dyDescent="0.25"/>
    <row r="257" spans="1:15" s="28" customFormat="1" ht="15" x14ac:dyDescent="0.25"/>
    <row r="258" spans="1:15" s="28" customFormat="1" ht="15" x14ac:dyDescent="0.25"/>
    <row r="259" spans="1:15" s="28" customFormat="1" ht="15" x14ac:dyDescent="0.25"/>
    <row r="260" spans="1:15" s="28" customFormat="1" ht="15" x14ac:dyDescent="0.25"/>
    <row r="261" spans="1:15" s="28" customFormat="1" ht="15" x14ac:dyDescent="0.25">
      <c r="L261" s="2"/>
    </row>
    <row r="262" spans="1:15" s="28" customFormat="1" ht="15" x14ac:dyDescent="0.25">
      <c r="L262" s="2"/>
    </row>
    <row r="263" spans="1:15" s="28" customFormat="1" ht="15" x14ac:dyDescent="0.25">
      <c r="L263" s="2"/>
    </row>
    <row r="264" spans="1:15" s="28" customFormat="1" ht="15" x14ac:dyDescent="0.25">
      <c r="L264" s="2"/>
    </row>
    <row r="265" spans="1:15" s="28" customFormat="1" ht="15" x14ac:dyDescent="0.25">
      <c r="L265" s="2"/>
      <c r="N265" s="2"/>
    </row>
    <row r="266" spans="1:15" s="28" customFormat="1" ht="15" x14ac:dyDescent="0.25">
      <c r="H266" s="5"/>
      <c r="L266" s="2"/>
      <c r="N266" s="2"/>
    </row>
    <row r="267" spans="1:15" s="28" customFormat="1" ht="15" x14ac:dyDescent="0.25">
      <c r="H267" s="5"/>
      <c r="K267" s="2"/>
      <c r="L267" s="2"/>
      <c r="N267" s="2"/>
      <c r="O267" s="2"/>
    </row>
    <row r="268" spans="1:15" ht="15" x14ac:dyDescent="0.25">
      <c r="A268" s="28"/>
      <c r="B268" s="28"/>
      <c r="C268" s="28"/>
      <c r="D268" s="28"/>
      <c r="E268" s="28"/>
      <c r="F268" s="28"/>
      <c r="G268" s="28"/>
      <c r="I268" s="28"/>
      <c r="J268" s="28"/>
    </row>
  </sheetData>
  <customSheetViews>
    <customSheetView guid="{4F6373BA-92F4-49C3-9B63-52E2B2C75DC1}" scale="110" showPageBreaks="1" printArea="1">
      <selection sqref="A1:J179"/>
      <rowBreaks count="4" manualBreakCount="4">
        <brk id="41" max="9" man="1"/>
        <brk id="77" max="9" man="1"/>
        <brk id="117" max="9" man="1"/>
        <brk id="163" max="9" man="1"/>
      </rowBreaks>
      <pageMargins left="0.7" right="0.7" top="0.75" bottom="0.75" header="0.3" footer="0.3"/>
      <printOptions horizontalCentered="1" verticalCentered="1"/>
      <pageSetup scale="81" orientation="portrait" r:id="rId1"/>
    </customSheetView>
  </customSheetViews>
  <mergeCells count="74">
    <mergeCell ref="B38:E38"/>
    <mergeCell ref="B50:E50"/>
    <mergeCell ref="F38:G38"/>
    <mergeCell ref="B39:E39"/>
    <mergeCell ref="B41:E41"/>
    <mergeCell ref="A49:J49"/>
    <mergeCell ref="A60:J60"/>
    <mergeCell ref="A47:J47"/>
    <mergeCell ref="A51:J51"/>
    <mergeCell ref="B45:E45"/>
    <mergeCell ref="B46:E46"/>
    <mergeCell ref="B57:E57"/>
    <mergeCell ref="F39:G39"/>
    <mergeCell ref="B56:E56"/>
    <mergeCell ref="A59:I59"/>
    <mergeCell ref="B58:E58"/>
    <mergeCell ref="F58:G58"/>
    <mergeCell ref="F45:G45"/>
    <mergeCell ref="A43:J43"/>
    <mergeCell ref="B44:E44"/>
    <mergeCell ref="B42:E42"/>
    <mergeCell ref="B55:E55"/>
    <mergeCell ref="B54:E54"/>
    <mergeCell ref="B52:E52"/>
    <mergeCell ref="B53:E53"/>
    <mergeCell ref="B36:E36"/>
    <mergeCell ref="B33:E33"/>
    <mergeCell ref="B31:E31"/>
    <mergeCell ref="B32:E32"/>
    <mergeCell ref="A37:J37"/>
    <mergeCell ref="B19:E19"/>
    <mergeCell ref="B20:E20"/>
    <mergeCell ref="B29:E29"/>
    <mergeCell ref="B34:E35"/>
    <mergeCell ref="J34:J35"/>
    <mergeCell ref="B24:E24"/>
    <mergeCell ref="B23:E23"/>
    <mergeCell ref="B11:E11"/>
    <mergeCell ref="F11:G11"/>
    <mergeCell ref="B4:E4"/>
    <mergeCell ref="B14:E14"/>
    <mergeCell ref="B5:E5"/>
    <mergeCell ref="B6:E6"/>
    <mergeCell ref="F14:G14"/>
    <mergeCell ref="B13:E13"/>
    <mergeCell ref="B7:E7"/>
    <mergeCell ref="B22:E22"/>
    <mergeCell ref="B17:E17"/>
    <mergeCell ref="B18:E18"/>
    <mergeCell ref="B16:E16"/>
    <mergeCell ref="A15:J15"/>
    <mergeCell ref="F13:G13"/>
    <mergeCell ref="A12:J12"/>
    <mergeCell ref="A8:J8"/>
    <mergeCell ref="B9:E9"/>
    <mergeCell ref="F9:G9"/>
    <mergeCell ref="B10:E10"/>
    <mergeCell ref="F10:G10"/>
    <mergeCell ref="A61:J61"/>
    <mergeCell ref="A40:J40"/>
    <mergeCell ref="A1:J1"/>
    <mergeCell ref="B2:E2"/>
    <mergeCell ref="F2:G2"/>
    <mergeCell ref="F48:G48"/>
    <mergeCell ref="B48:E48"/>
    <mergeCell ref="B25:E25"/>
    <mergeCell ref="B21:E21"/>
    <mergeCell ref="B26:E26"/>
    <mergeCell ref="B28:E28"/>
    <mergeCell ref="B30:E30"/>
    <mergeCell ref="B27:E27"/>
    <mergeCell ref="A3:J3"/>
    <mergeCell ref="F5:G5"/>
    <mergeCell ref="F6:G6"/>
  </mergeCells>
  <printOptions horizontalCentered="1"/>
  <pageMargins left="0.25" right="0.25" top="0.75" bottom="0.75" header="0.3" footer="0.3"/>
  <pageSetup scale="99" fitToHeight="0" orientation="portrait" r:id="rId2"/>
  <headerFooter alignWithMargins="0">
    <oddFooter>&amp;LUpdated July 1, 2025&amp;CPage &amp;P</oddFooter>
  </headerFooter>
  <rowBreaks count="1" manualBreakCount="1">
    <brk id="33" max="9" man="1"/>
  </rowBreaks>
  <ignoredErrors>
    <ignoredError sqref="J45" formula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Fee Schedule</vt:lpstr>
      <vt:lpstr>'Fee Schedule'!_ftnref1</vt:lpstr>
      <vt:lpstr>'Fee Schedule'!Print_Area</vt:lpstr>
      <vt:lpstr>'Fee Schedule'!Print_Titles</vt:lpstr>
    </vt:vector>
  </TitlesOfParts>
  <Company>Town of Morrisville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B. Grace</dc:creator>
  <cp:lastModifiedBy>Jennifer C. Bullock</cp:lastModifiedBy>
  <cp:lastPrinted>2025-06-24T13:25:26Z</cp:lastPrinted>
  <dcterms:created xsi:type="dcterms:W3CDTF">2015-07-01T20:11:19Z</dcterms:created>
  <dcterms:modified xsi:type="dcterms:W3CDTF">2025-06-30T15:34:38Z</dcterms:modified>
</cp:coreProperties>
</file>